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397066\Desktop\"/>
    </mc:Choice>
  </mc:AlternateContent>
  <xr:revisionPtr revIDLastSave="0" documentId="8_{AEDBEF32-AD8F-4F0E-A4D4-4FDCB930D63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29" i="1"/>
  <c r="C28" i="1"/>
  <c r="C27" i="1"/>
  <c r="C26" i="1"/>
  <c r="C25" i="1"/>
  <c r="C24" i="1"/>
  <c r="C23" i="1"/>
  <c r="C22" i="1"/>
  <c r="E14" i="1" l="1"/>
  <c r="E15" i="1"/>
  <c r="E21" i="1"/>
  <c r="E7" i="1"/>
  <c r="E8" i="1"/>
  <c r="E9" i="1"/>
  <c r="E10" i="1"/>
  <c r="E11" i="1"/>
  <c r="E12" i="1"/>
  <c r="E13" i="1"/>
  <c r="E16" i="1"/>
  <c r="E17" i="1"/>
  <c r="E6" i="1"/>
  <c r="E5" i="1"/>
  <c r="E4" i="1"/>
  <c r="E23" i="1"/>
  <c r="E24" i="1"/>
  <c r="E25" i="1"/>
  <c r="E26" i="1"/>
  <c r="E27" i="1"/>
  <c r="E28" i="1"/>
  <c r="E29" i="1"/>
  <c r="E30" i="1"/>
  <c r="E22" i="1"/>
  <c r="E18" i="1"/>
  <c r="E19" i="1"/>
  <c r="E20" i="1"/>
</calcChain>
</file>

<file path=xl/sharedStrings.xml><?xml version="1.0" encoding="utf-8"?>
<sst xmlns="http://schemas.openxmlformats.org/spreadsheetml/2006/main" count="33" uniqueCount="33">
  <si>
    <t>Customer Name</t>
  </si>
  <si>
    <t>Job Name</t>
  </si>
  <si>
    <t>Layout Number</t>
  </si>
  <si>
    <t>Order Number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</si>
  <si>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</si>
  <si>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</si>
  <si>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</si>
  <si>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</si>
  <si>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</si>
  <si>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</si>
  <si>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</si>
  <si>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</si>
  <si>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</si>
  <si>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</si>
  <si>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0</t>
  </si>
  <si>
    <t>N/A</t>
  </si>
  <si>
    <t>Enclosure size</t>
  </si>
  <si>
    <t>MMU-08</t>
  </si>
  <si>
    <t>MMU-16</t>
  </si>
  <si>
    <t>MMU-25</t>
  </si>
  <si>
    <t>Model</t>
  </si>
  <si>
    <t>SLOT</t>
  </si>
  <si>
    <t>6200 Pulse-MMU Meter Configuration (Use One Spreadsheet for Each MMU)</t>
  </si>
  <si>
    <t>Voltage/Current</t>
  </si>
  <si>
    <t>1P 2W 120V, 277V, 320V</t>
  </si>
  <si>
    <t>3P, 3 or 4W 208V</t>
  </si>
  <si>
    <t>3P 3 or 4W, 480V</t>
  </si>
  <si>
    <t>3P 3 or 4W, 400V</t>
  </si>
  <si>
    <t>BLANK Must be ordered for unused spaces</t>
  </si>
  <si>
    <t>Type 4 Enclosure Outdoor Rated</t>
  </si>
  <si>
    <t>Meter Voltage Options</t>
  </si>
  <si>
    <t>Current Options</t>
  </si>
  <si>
    <t>25, 50, 100, 200, 400, 800, 1,600, 3,200 &amp; 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</si>
</sst>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0" xfId="1" applyFont="1" applyBorder="1" applyAlignment="1">
      <alignment vertical="top" wrapText="1"/>
    </xf>
    <xf numFmtId="0" fontId="1" fillId="0" borderId="0" xfId="0" applyFont="1" applyBorder="1"/>
    <xf numFmtId="0" fontId="3" fillId="0" borderId="0" xfId="1" applyFont="1" applyBorder="1" applyAlignment="1"/>
    <xf numFmtId="0" fontId="1" fillId="0" borderId="5" xfId="0" applyFont="1" applyBorder="1"/>
    <xf numFmtId="0" fontId="0" fillId="0" borderId="8" xfId="0" applyBorder="1"/>
    <xf numFmtId="0" fontId="0" fillId="0" borderId="0" xfId="0" applyBorder="1"/>
    <xf numFmtId="0" fontId="0" fillId="0" borderId="3" xfId="0" applyBorder="1"/>
    <xf numFmtId="0" fontId="0" fillId="0" borderId="9" xfId="0" applyBorder="1"/>
    <xf numFmtId="0" fontId="0" fillId="0" borderId="5" xfId="0" applyBorder="1"/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5" fillId="0" borderId="0" xfId="0" applyFont="1" applyBorder="1"/>
    <xf numFmtId="0" fontId="0" fillId="0" borderId="6" xfId="0" applyBorder="1"/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top"/>
    </xf>
  </cellXfs>
  <cellStyles count="2">
    <cellStyle name="Normal" xfId="0" builtinId="0"/>
    <cellStyle name="Normal 10 2" xfId="1" xr:uid="{00000000-0005-0000-0000-000001000000}"/>
  </cellStyles>
  <dxfs count="0"/>
  <tableStyles count="0" defaultTableStyle="TableStyleMedium2" defaultPivotStyle="PivotStyleLight16"/>
  <colors>
    <mruColors>
      <color rgb="FFE7E4E8"/>
      <color rgb="FFE2D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15</xdr:row>
      <xdr:rowOff>100805</xdr:rowOff>
    </xdr:from>
    <xdr:to>
      <xdr:col>6</xdr:col>
      <xdr:colOff>1563944</xdr:colOff>
      <xdr:row>25</xdr:row>
      <xdr:rowOff>200918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13F03375-F42F-46E5-97CF-EA82336F5678}"/>
            </a:ext>
          </a:extLst>
        </xdr:cNvPr>
        <xdr:cNvGrpSpPr/>
      </xdr:nvGrpSpPr>
      <xdr:grpSpPr>
        <a:xfrm>
          <a:off x="3448049" y="3910805"/>
          <a:ext cx="1554420" cy="2862363"/>
          <a:chOff x="3545204" y="3971765"/>
          <a:chExt cx="1554420" cy="2919513"/>
        </a:xfrm>
      </xdr:grpSpPr>
      <xdr:grpSp>
        <xdr:nvGrpSpPr>
          <xdr:cNvPr id="58" name="Group 57">
            <a:extLst>
              <a:ext uri="{FF2B5EF4-FFF2-40B4-BE49-F238E27FC236}">
                <a16:creationId xmlns:a16="http://schemas.microsoft.com/office/drawing/2014/main" id="{F8FA58F4-8E82-41E9-AC3E-D3222252125E}"/>
              </a:ext>
            </a:extLst>
          </xdr:cNvPr>
          <xdr:cNvGrpSpPr/>
        </xdr:nvGrpSpPr>
        <xdr:grpSpPr>
          <a:xfrm>
            <a:off x="3545204" y="4162426"/>
            <a:ext cx="1554420" cy="2728852"/>
            <a:chOff x="3545204" y="4162426"/>
            <a:chExt cx="1554420" cy="2728852"/>
          </a:xfrm>
        </xdr:grpSpPr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76E2490D-6F80-410F-9E1B-86DD29970DBF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8088"/>
            <a:stretch/>
          </xdr:blipFill>
          <xdr:spPr>
            <a:xfrm>
              <a:off x="3545204" y="4162426"/>
              <a:ext cx="1554420" cy="2728852"/>
            </a:xfrm>
            <a:prstGeom prst="rect">
              <a:avLst/>
            </a:prstGeom>
          </xdr:spPr>
        </xdr:pic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89B0965-FA86-4C3B-959C-E872C106FEB3}"/>
                </a:ext>
              </a:extLst>
            </xdr:cNvPr>
            <xdr:cNvSpPr txBox="1"/>
          </xdr:nvSpPr>
          <xdr:spPr>
            <a:xfrm>
              <a:off x="3900656" y="4737575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#1</a:t>
              </a:r>
            </a:p>
          </xdr:txBody>
        </xdr:sp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DF7628BE-A994-4994-AEA7-A57DD567011A}"/>
                </a:ext>
              </a:extLst>
            </xdr:cNvPr>
            <xdr:cNvSpPr txBox="1"/>
          </xdr:nvSpPr>
          <xdr:spPr>
            <a:xfrm>
              <a:off x="4492254" y="4737575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#2</a:t>
              </a:r>
            </a:p>
          </xdr:txBody>
        </xdr:sp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0CACA2E-DFDA-4593-9706-75B439579F48}"/>
                </a:ext>
              </a:extLst>
            </xdr:cNvPr>
            <xdr:cNvSpPr txBox="1"/>
          </xdr:nvSpPr>
          <xdr:spPr>
            <a:xfrm>
              <a:off x="4492254" y="5300881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#4</a:t>
              </a:r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7C051504-ECE7-46D4-958F-D1000671F3DF}"/>
                </a:ext>
              </a:extLst>
            </xdr:cNvPr>
            <xdr:cNvSpPr txBox="1"/>
          </xdr:nvSpPr>
          <xdr:spPr>
            <a:xfrm>
              <a:off x="3900656" y="5300881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#3</a:t>
              </a:r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53B321B8-FA89-4F5A-A8C4-543B62C603BB}"/>
                </a:ext>
              </a:extLst>
            </xdr:cNvPr>
            <xdr:cNvSpPr txBox="1"/>
          </xdr:nvSpPr>
          <xdr:spPr>
            <a:xfrm>
              <a:off x="4492254" y="5875606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#6</a:t>
              </a:r>
            </a:p>
          </xdr:txBody>
        </xdr:sp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CBAEC855-E23B-41A6-8C27-EB8D3C1EAE12}"/>
                </a:ext>
              </a:extLst>
            </xdr:cNvPr>
            <xdr:cNvSpPr txBox="1"/>
          </xdr:nvSpPr>
          <xdr:spPr>
            <a:xfrm>
              <a:off x="3900656" y="5875606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#5</a:t>
              </a:r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9F748E25-CF5E-4C09-A785-0742DB6B2381}"/>
                </a:ext>
              </a:extLst>
            </xdr:cNvPr>
            <xdr:cNvSpPr txBox="1"/>
          </xdr:nvSpPr>
          <xdr:spPr>
            <a:xfrm>
              <a:off x="4492254" y="6438912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#8</a:t>
              </a:r>
            </a:p>
          </xdr:txBody>
        </xdr:sp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B9995893-DBC4-4980-B168-3F5EE60A584C}"/>
                </a:ext>
              </a:extLst>
            </xdr:cNvPr>
            <xdr:cNvSpPr txBox="1"/>
          </xdr:nvSpPr>
          <xdr:spPr>
            <a:xfrm>
              <a:off x="3900656" y="6438912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#7</a:t>
              </a:r>
            </a:p>
          </xdr:txBody>
        </xdr:sp>
      </xdr:grpSp>
      <xdr:sp macro="" textlink="">
        <xdr:nvSpPr>
          <xdr:cNvPr id="57" name="TextBox 56">
            <a:extLst>
              <a:ext uri="{FF2B5EF4-FFF2-40B4-BE49-F238E27FC236}">
                <a16:creationId xmlns:a16="http://schemas.microsoft.com/office/drawing/2014/main" id="{32608386-7BDB-4A53-A8D3-4F089C6F8423}"/>
              </a:ext>
            </a:extLst>
          </xdr:cNvPr>
          <xdr:cNvSpPr txBox="1"/>
        </xdr:nvSpPr>
        <xdr:spPr>
          <a:xfrm>
            <a:off x="3942927" y="3971765"/>
            <a:ext cx="758974" cy="21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US" sz="1000">
                <a:solidFill>
                  <a:srgbClr val="FF0000"/>
                </a:solidFill>
              </a:rPr>
              <a:t>MMU-08</a:t>
            </a:r>
          </a:p>
        </xdr:txBody>
      </xdr:sp>
    </xdr:grpSp>
    <xdr:clientData/>
  </xdr:twoCellAnchor>
  <xdr:twoCellAnchor>
    <xdr:from>
      <xdr:col>6</xdr:col>
      <xdr:colOff>1615440</xdr:colOff>
      <xdr:row>15</xdr:row>
      <xdr:rowOff>146525</xdr:rowOff>
    </xdr:from>
    <xdr:to>
      <xdr:col>10</xdr:col>
      <xdr:colOff>73830</xdr:colOff>
      <xdr:row>25</xdr:row>
      <xdr:rowOff>228600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5091EB4A-1723-4031-AD9B-2B2AE64C9BF4}"/>
            </a:ext>
          </a:extLst>
        </xdr:cNvPr>
        <xdr:cNvGrpSpPr/>
      </xdr:nvGrpSpPr>
      <xdr:grpSpPr>
        <a:xfrm>
          <a:off x="5053965" y="3956525"/>
          <a:ext cx="2649390" cy="2844325"/>
          <a:chOff x="5151120" y="4017485"/>
          <a:chExt cx="2717970" cy="2901475"/>
        </a:xfrm>
      </xdr:grpSpPr>
      <xdr:grpSp>
        <xdr:nvGrpSpPr>
          <xdr:cNvPr id="63" name="Group 62">
            <a:extLst>
              <a:ext uri="{FF2B5EF4-FFF2-40B4-BE49-F238E27FC236}">
                <a16:creationId xmlns:a16="http://schemas.microsoft.com/office/drawing/2014/main" id="{465DDE59-1242-4857-B1FB-70E1B6F0225F}"/>
              </a:ext>
            </a:extLst>
          </xdr:cNvPr>
          <xdr:cNvGrpSpPr/>
        </xdr:nvGrpSpPr>
        <xdr:grpSpPr>
          <a:xfrm>
            <a:off x="5151120" y="4202986"/>
            <a:ext cx="2717970" cy="2715974"/>
            <a:chOff x="5151120" y="4202986"/>
            <a:chExt cx="2717970" cy="2715974"/>
          </a:xfrm>
        </xdr:grpSpPr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id="{E335314C-1AEE-436C-AA0E-10C0C672A1C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151120" y="4202986"/>
              <a:ext cx="2717970" cy="2715974"/>
            </a:xfrm>
            <a:prstGeom prst="rect">
              <a:avLst/>
            </a:prstGeom>
          </xdr:spPr>
        </xdr:pic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F923308-0EC6-43D3-82A8-DF7311889D3A}"/>
                </a:ext>
              </a:extLst>
            </xdr:cNvPr>
            <xdr:cNvSpPr txBox="1"/>
          </xdr:nvSpPr>
          <xdr:spPr>
            <a:xfrm>
              <a:off x="5558006" y="4916645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#1</a:t>
              </a:r>
            </a:p>
          </xdr:txBody>
        </xdr:sp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36D8A950-6D0C-408E-BA3D-BB029FBC095B}"/>
                </a:ext>
              </a:extLst>
            </xdr:cNvPr>
            <xdr:cNvSpPr txBox="1"/>
          </xdr:nvSpPr>
          <xdr:spPr>
            <a:xfrm>
              <a:off x="6119124" y="4916645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#2</a:t>
              </a:r>
            </a:p>
          </xdr:txBody>
        </xdr:sp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12591C7-9DC4-4C76-838E-5A4141991B6E}"/>
                </a:ext>
              </a:extLst>
            </xdr:cNvPr>
            <xdr:cNvSpPr txBox="1"/>
          </xdr:nvSpPr>
          <xdr:spPr>
            <a:xfrm>
              <a:off x="6119124" y="5369461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#6</a:t>
              </a:r>
            </a:p>
          </xdr:txBody>
        </xdr:sp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14CA2DA5-845F-408B-88B9-14837682641D}"/>
                </a:ext>
              </a:extLst>
            </xdr:cNvPr>
            <xdr:cNvSpPr txBox="1"/>
          </xdr:nvSpPr>
          <xdr:spPr>
            <a:xfrm>
              <a:off x="5558006" y="5369461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#5</a:t>
              </a:r>
            </a:p>
          </xdr:txBody>
        </xdr:sp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293E5D86-B2B9-4D85-9F34-B59519917F9E}"/>
                </a:ext>
              </a:extLst>
            </xdr:cNvPr>
            <xdr:cNvSpPr txBox="1"/>
          </xdr:nvSpPr>
          <xdr:spPr>
            <a:xfrm>
              <a:off x="6119124" y="5814646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#10</a:t>
              </a:r>
            </a:p>
          </xdr:txBody>
        </xdr:sp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79B0A5D6-68E5-4AB8-8116-1B96265C2217}"/>
                </a:ext>
              </a:extLst>
            </xdr:cNvPr>
            <xdr:cNvSpPr txBox="1"/>
          </xdr:nvSpPr>
          <xdr:spPr>
            <a:xfrm>
              <a:off x="5558006" y="5814646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#9</a:t>
              </a:r>
            </a:p>
          </xdr:txBody>
        </xdr:sp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CEF1CF2E-9F5A-4BF9-867B-579ACE0C327A}"/>
                </a:ext>
              </a:extLst>
            </xdr:cNvPr>
            <xdr:cNvSpPr txBox="1"/>
          </xdr:nvSpPr>
          <xdr:spPr>
            <a:xfrm>
              <a:off x="6119124" y="6278892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#14</a:t>
              </a:r>
            </a:p>
          </xdr:txBody>
        </xdr:sp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7F4BB1FA-6F64-4F97-84E6-D671E82108EC}"/>
                </a:ext>
              </a:extLst>
            </xdr:cNvPr>
            <xdr:cNvSpPr txBox="1"/>
          </xdr:nvSpPr>
          <xdr:spPr>
            <a:xfrm>
              <a:off x="5558006" y="6278892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#13</a:t>
              </a:r>
            </a:p>
          </xdr:txBody>
        </xdr:sp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830B053B-964A-46AD-B4AD-1F6BD51FBE3D}"/>
                </a:ext>
              </a:extLst>
            </xdr:cNvPr>
            <xdr:cNvSpPr txBox="1"/>
          </xdr:nvSpPr>
          <xdr:spPr>
            <a:xfrm>
              <a:off x="6670526" y="4920455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#3</a:t>
              </a:r>
            </a:p>
          </xdr:txBody>
        </xdr:sp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8E59C40A-68A2-4AA1-A984-78354F613580}"/>
                </a:ext>
              </a:extLst>
            </xdr:cNvPr>
            <xdr:cNvSpPr txBox="1"/>
          </xdr:nvSpPr>
          <xdr:spPr>
            <a:xfrm>
              <a:off x="7227834" y="4920455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#4</a:t>
              </a:r>
            </a:p>
          </xdr:txBody>
        </xdr:sp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120D6C35-CF9D-4BCD-B2FB-03EFDB4E3A00}"/>
                </a:ext>
              </a:extLst>
            </xdr:cNvPr>
            <xdr:cNvSpPr txBox="1"/>
          </xdr:nvSpPr>
          <xdr:spPr>
            <a:xfrm>
              <a:off x="7227834" y="5373271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#8</a:t>
              </a:r>
            </a:p>
          </xdr:txBody>
        </xdr:sp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E8F8B309-3733-4FCA-948A-C9617D079C02}"/>
                </a:ext>
              </a:extLst>
            </xdr:cNvPr>
            <xdr:cNvSpPr txBox="1"/>
          </xdr:nvSpPr>
          <xdr:spPr>
            <a:xfrm>
              <a:off x="6670526" y="5373271"/>
              <a:ext cx="233650" cy="211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#7</a:t>
              </a:r>
            </a:p>
          </xdr:txBody>
        </xdr:sp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9BA6EE06-D464-4FB1-A376-EF296748CFB7}"/>
                </a:ext>
              </a:extLst>
            </xdr:cNvPr>
            <xdr:cNvSpPr txBox="1"/>
          </xdr:nvSpPr>
          <xdr:spPr>
            <a:xfrm>
              <a:off x="7227834" y="5818456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#12</a:t>
              </a:r>
            </a:p>
          </xdr:txBody>
        </xdr:sp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DF795A0F-20A1-4A4F-AA1A-11BDFF9FFF17}"/>
                </a:ext>
              </a:extLst>
            </xdr:cNvPr>
            <xdr:cNvSpPr txBox="1"/>
          </xdr:nvSpPr>
          <xdr:spPr>
            <a:xfrm>
              <a:off x="6670526" y="5818456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#11</a:t>
              </a:r>
            </a:p>
          </xdr:txBody>
        </xdr:sp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3D256FCA-3C57-46EA-A9EE-EBD04474F13C}"/>
                </a:ext>
              </a:extLst>
            </xdr:cNvPr>
            <xdr:cNvSpPr txBox="1"/>
          </xdr:nvSpPr>
          <xdr:spPr>
            <a:xfrm>
              <a:off x="7227834" y="6282702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#16</a:t>
              </a:r>
            </a:p>
          </xdr:txBody>
        </xdr:sp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FD5472E2-91D4-4D5E-B126-4D34E4148B43}"/>
                </a:ext>
              </a:extLst>
            </xdr:cNvPr>
            <xdr:cNvSpPr txBox="1"/>
          </xdr:nvSpPr>
          <xdr:spPr>
            <a:xfrm>
              <a:off x="6670526" y="6282702"/>
              <a:ext cx="233650" cy="207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en-US" sz="1000">
                  <a:solidFill>
                    <a:srgbClr val="FF0000"/>
                  </a:solidFill>
                </a:rPr>
                <a:t>#15</a:t>
              </a:r>
            </a:p>
          </xdr:txBody>
        </xdr:sp>
      </xdr:grpSp>
      <xdr:sp macro="" textlink="">
        <xdr:nvSpPr>
          <xdr:cNvPr id="61" name="TextBox 60">
            <a:extLst>
              <a:ext uri="{FF2B5EF4-FFF2-40B4-BE49-F238E27FC236}">
                <a16:creationId xmlns:a16="http://schemas.microsoft.com/office/drawing/2014/main" id="{A633F284-C15C-42A2-9906-C4469B01A364}"/>
              </a:ext>
            </a:extLst>
          </xdr:cNvPr>
          <xdr:cNvSpPr txBox="1"/>
        </xdr:nvSpPr>
        <xdr:spPr>
          <a:xfrm>
            <a:off x="6130618" y="4017485"/>
            <a:ext cx="758974" cy="21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US" sz="1000">
                <a:solidFill>
                  <a:srgbClr val="FF0000"/>
                </a:solidFill>
              </a:rPr>
              <a:t>MMU-16</a:t>
            </a:r>
          </a:p>
        </xdr:txBody>
      </xdr:sp>
    </xdr:grpSp>
    <xdr:clientData/>
  </xdr:twoCellAnchor>
  <xdr:twoCellAnchor editAs="oneCell">
    <xdr:from>
      <xdr:col>6</xdr:col>
      <xdr:colOff>476250</xdr:colOff>
      <xdr:row>26</xdr:row>
      <xdr:rowOff>104775</xdr:rowOff>
    </xdr:from>
    <xdr:to>
      <xdr:col>9</xdr:col>
      <xdr:colOff>123825</xdr:colOff>
      <xdr:row>34</xdr:row>
      <xdr:rowOff>485775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48CC8CC2-2B44-43F3-933D-D8027DDF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6953250"/>
          <a:ext cx="3228975" cy="334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1085850</xdr:colOff>
      <xdr:row>33</xdr:row>
      <xdr:rowOff>485776</xdr:rowOff>
    </xdr:from>
    <xdr:to>
      <xdr:col>6</xdr:col>
      <xdr:colOff>1466850</xdr:colOff>
      <xdr:row>34</xdr:row>
      <xdr:rowOff>161925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74A8F28-5F86-43CC-9FEE-CDE2400BA206}"/>
            </a:ext>
          </a:extLst>
        </xdr:cNvPr>
        <xdr:cNvSpPr txBox="1"/>
      </xdr:nvSpPr>
      <xdr:spPr>
        <a:xfrm>
          <a:off x="4524375" y="9801226"/>
          <a:ext cx="381000" cy="171449"/>
        </a:xfrm>
        <a:prstGeom prst="rect">
          <a:avLst/>
        </a:prstGeom>
        <a:solidFill>
          <a:srgbClr val="E7E4E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#21</a:t>
          </a:r>
        </a:p>
      </xdr:txBody>
    </xdr:sp>
    <xdr:clientData/>
  </xdr:twoCellAnchor>
  <xdr:twoCellAnchor editAs="oneCell">
    <xdr:from>
      <xdr:col>6</xdr:col>
      <xdr:colOff>1657350</xdr:colOff>
      <xdr:row>33</xdr:row>
      <xdr:rowOff>476250</xdr:rowOff>
    </xdr:from>
    <xdr:to>
      <xdr:col>6</xdr:col>
      <xdr:colOff>1992659</xdr:colOff>
      <xdr:row>34</xdr:row>
      <xdr:rowOff>218715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8AC3AA9F-1814-49BF-9598-1A3AD3C90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95875" y="9791700"/>
          <a:ext cx="335309" cy="237765"/>
        </a:xfrm>
        <a:prstGeom prst="rect">
          <a:avLst/>
        </a:prstGeom>
      </xdr:spPr>
    </xdr:pic>
    <xdr:clientData/>
  </xdr:twoCellAnchor>
  <xdr:twoCellAnchor editAs="oneCell">
    <xdr:from>
      <xdr:col>6</xdr:col>
      <xdr:colOff>2162175</xdr:colOff>
      <xdr:row>33</xdr:row>
      <xdr:rowOff>476250</xdr:rowOff>
    </xdr:from>
    <xdr:to>
      <xdr:col>7</xdr:col>
      <xdr:colOff>135284</xdr:colOff>
      <xdr:row>34</xdr:row>
      <xdr:rowOff>218715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4C178C78-60DE-4AD5-B35D-A5729633C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00700" y="9791700"/>
          <a:ext cx="335309" cy="237765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33</xdr:row>
      <xdr:rowOff>485775</xdr:rowOff>
    </xdr:from>
    <xdr:to>
      <xdr:col>8</xdr:col>
      <xdr:colOff>59084</xdr:colOff>
      <xdr:row>34</xdr:row>
      <xdr:rowOff>228240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AAA68847-C19E-4941-B659-2CE689615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34100" y="9801225"/>
          <a:ext cx="335309" cy="237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abSelected="1" zoomScaleNormal="100" workbookViewId="0">
      <selection activeCell="G13" sqref="G13"/>
    </sheetView>
  </sheetViews>
  <sheetFormatPr defaultRowHeight="15" x14ac:dyDescent="0.25"/>
  <cols>
    <col min="1" max="1" width="2.28515625" customWidth="1"/>
    <col min="2" max="2" width="3.5703125" bestFit="1" customWidth="1"/>
    <col min="3" max="3" width="14.7109375" customWidth="1"/>
    <col min="4" max="4" width="29" bestFit="1" customWidth="1"/>
    <col min="5" max="5" width="0" hidden="1" customWidth="1"/>
    <col min="6" max="6" width="2" customWidth="1"/>
    <col min="7" max="7" width="35.42578125" customWidth="1"/>
    <col min="11" max="11" width="2.140625" customWidth="1"/>
    <col min="21" max="21" width="0" hidden="1" customWidth="1"/>
    <col min="22" max="22" width="4.28515625" hidden="1" customWidth="1"/>
  </cols>
  <sheetData>
    <row r="1" spans="1:22" ht="12" customHeigh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22" x14ac:dyDescent="0.25">
      <c r="A2" s="5"/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7"/>
      <c r="U2" t="s">
        <v>17</v>
      </c>
      <c r="V2" t="s">
        <v>4</v>
      </c>
    </row>
    <row r="3" spans="1:22" ht="12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7"/>
      <c r="U3" t="s">
        <v>18</v>
      </c>
      <c r="V3" t="s">
        <v>5</v>
      </c>
    </row>
    <row r="4" spans="1:22" ht="22.15" customHeight="1" x14ac:dyDescent="0.25">
      <c r="A4" s="5"/>
      <c r="B4" s="23" t="s">
        <v>20</v>
      </c>
      <c r="C4" s="23"/>
      <c r="D4" s="14" t="s">
        <v>23</v>
      </c>
      <c r="E4" s="1" t="str">
        <f>D4</f>
        <v>Voltage/Current</v>
      </c>
      <c r="F4" s="1"/>
      <c r="G4" s="20" t="s">
        <v>30</v>
      </c>
      <c r="H4" s="2"/>
      <c r="I4" s="2"/>
      <c r="J4" s="2"/>
      <c r="K4" s="7"/>
      <c r="U4" t="s">
        <v>19</v>
      </c>
      <c r="V4" t="s">
        <v>6</v>
      </c>
    </row>
    <row r="5" spans="1:22" ht="22.15" customHeight="1" x14ac:dyDescent="0.25">
      <c r="A5" s="5"/>
      <c r="B5" s="25" t="s">
        <v>16</v>
      </c>
      <c r="C5" s="25"/>
      <c r="D5" s="10"/>
      <c r="E5" s="3" t="str">
        <f>IF(D5="MMU-08","08-",IF(D5="MMU-16","16-",IF(D5="MMU-25","25-","")))</f>
        <v/>
      </c>
      <c r="F5" s="3"/>
      <c r="G5" s="16" t="s">
        <v>24</v>
      </c>
      <c r="H5" s="2"/>
      <c r="I5" s="2"/>
      <c r="J5" s="2"/>
      <c r="K5" s="7"/>
      <c r="V5" t="s">
        <v>7</v>
      </c>
    </row>
    <row r="6" spans="1:22" ht="22.15" customHeight="1" x14ac:dyDescent="0.25">
      <c r="A6" s="5"/>
      <c r="B6" s="24" t="s">
        <v>21</v>
      </c>
      <c r="C6" s="12">
        <v>1</v>
      </c>
      <c r="D6" s="10"/>
      <c r="E6" s="3" t="str">
        <f>IF(D6="","",IF(D6="N/A","",D6))</f>
        <v/>
      </c>
      <c r="F6" s="3"/>
      <c r="G6" s="16" t="s">
        <v>25</v>
      </c>
      <c r="H6" s="2"/>
      <c r="I6" s="2"/>
      <c r="J6" s="2"/>
      <c r="K6" s="7"/>
      <c r="V6" t="s">
        <v>8</v>
      </c>
    </row>
    <row r="7" spans="1:22" ht="22.15" customHeight="1" x14ac:dyDescent="0.25">
      <c r="A7" s="5"/>
      <c r="B7" s="24"/>
      <c r="C7" s="12">
        <v>2</v>
      </c>
      <c r="D7" s="10"/>
      <c r="E7" s="3" t="str">
        <f t="shared" ref="E7:E30" si="0">IF(D7="","",IF(D7="N/A","",D7))</f>
        <v/>
      </c>
      <c r="F7" s="3"/>
      <c r="G7" s="16" t="s">
        <v>26</v>
      </c>
      <c r="H7" s="2"/>
      <c r="I7" s="2"/>
      <c r="J7" s="2"/>
      <c r="K7" s="7"/>
      <c r="V7" t="s">
        <v>9</v>
      </c>
    </row>
    <row r="8" spans="1:22" ht="22.15" customHeight="1" x14ac:dyDescent="0.25">
      <c r="A8" s="5"/>
      <c r="B8" s="24"/>
      <c r="C8" s="12">
        <v>3</v>
      </c>
      <c r="D8" s="10"/>
      <c r="E8" s="3" t="str">
        <f t="shared" si="0"/>
        <v/>
      </c>
      <c r="F8" s="3"/>
      <c r="G8" s="16" t="s">
        <v>27</v>
      </c>
      <c r="H8" s="2"/>
      <c r="I8" s="2"/>
      <c r="J8" s="2"/>
      <c r="K8" s="7"/>
      <c r="V8" t="s">
        <v>10</v>
      </c>
    </row>
    <row r="9" spans="1:22" ht="22.15" customHeight="1" x14ac:dyDescent="0.25">
      <c r="A9" s="5"/>
      <c r="B9" s="24"/>
      <c r="C9" s="12">
        <v>4</v>
      </c>
      <c r="D9" s="10"/>
      <c r="E9" s="3" t="str">
        <f t="shared" si="0"/>
        <v/>
      </c>
      <c r="F9" s="3"/>
      <c r="G9" s="16" t="s">
        <v>28</v>
      </c>
      <c r="H9" s="2"/>
      <c r="I9" s="2"/>
      <c r="J9" s="2"/>
      <c r="K9" s="7"/>
      <c r="V9" t="s">
        <v>11</v>
      </c>
    </row>
    <row r="10" spans="1:22" ht="22.15" customHeight="1" x14ac:dyDescent="0.25">
      <c r="A10" s="5"/>
      <c r="B10" s="24"/>
      <c r="C10" s="12">
        <v>5</v>
      </c>
      <c r="D10" s="10"/>
      <c r="E10" s="3" t="str">
        <f t="shared" si="0"/>
        <v/>
      </c>
      <c r="F10" s="3"/>
      <c r="G10" s="16" t="s">
        <v>31</v>
      </c>
      <c r="H10" s="2"/>
      <c r="I10" s="2"/>
      <c r="J10" s="2"/>
      <c r="K10" s="7"/>
      <c r="V10" t="s">
        <v>12</v>
      </c>
    </row>
    <row r="11" spans="1:22" ht="22.15" customHeight="1" x14ac:dyDescent="0.25">
      <c r="A11" s="5"/>
      <c r="B11" s="24"/>
      <c r="C11" s="12">
        <v>6</v>
      </c>
      <c r="D11" s="10"/>
      <c r="E11" s="3" t="str">
        <f t="shared" si="0"/>
        <v/>
      </c>
      <c r="F11" s="3"/>
      <c r="G11" s="16" t="s">
        <v>32</v>
      </c>
      <c r="H11" s="2"/>
      <c r="I11" s="2"/>
      <c r="J11" s="2"/>
      <c r="K11" s="7"/>
      <c r="V11" t="s">
        <v>13</v>
      </c>
    </row>
    <row r="12" spans="1:22" ht="22.15" customHeight="1" x14ac:dyDescent="0.25">
      <c r="A12" s="5"/>
      <c r="B12" s="24"/>
      <c r="C12" s="12">
        <v>7</v>
      </c>
      <c r="D12" s="10"/>
      <c r="E12" s="3" t="str">
        <f t="shared" si="0"/>
        <v/>
      </c>
      <c r="F12" s="3"/>
      <c r="G12" s="16"/>
      <c r="H12" s="2"/>
      <c r="I12" s="2"/>
      <c r="J12" s="2"/>
      <c r="K12" s="7"/>
      <c r="V12" t="s">
        <v>14</v>
      </c>
    </row>
    <row r="13" spans="1:22" ht="22.15" customHeight="1" x14ac:dyDescent="0.25">
      <c r="A13" s="5"/>
      <c r="B13" s="24"/>
      <c r="C13" s="12">
        <v>8</v>
      </c>
      <c r="D13" s="10"/>
      <c r="E13" s="3" t="str">
        <f t="shared" si="0"/>
        <v/>
      </c>
      <c r="F13" s="3"/>
      <c r="H13" s="2"/>
      <c r="I13" s="2"/>
      <c r="J13" s="2"/>
      <c r="K13" s="7"/>
      <c r="V13" t="s">
        <v>15</v>
      </c>
    </row>
    <row r="14" spans="1:22" ht="22.15" customHeight="1" x14ac:dyDescent="0.25">
      <c r="A14" s="5"/>
      <c r="B14" s="24"/>
      <c r="C14" s="13" t="str">
        <f>IF($D$5="MMU-08","N/A","9")</f>
        <v>9</v>
      </c>
      <c r="D14" s="10"/>
      <c r="E14" s="3" t="str">
        <f t="shared" si="0"/>
        <v/>
      </c>
      <c r="F14" s="3"/>
      <c r="G14" s="16"/>
      <c r="H14" s="2"/>
      <c r="I14" s="2"/>
      <c r="J14" s="2"/>
      <c r="K14" s="7"/>
    </row>
    <row r="15" spans="1:22" ht="22.15" customHeight="1" x14ac:dyDescent="0.25">
      <c r="A15" s="5"/>
      <c r="B15" s="24"/>
      <c r="C15" s="13" t="str">
        <f>IF($D$5="MMU-08","N/A","10")</f>
        <v>10</v>
      </c>
      <c r="D15" s="10"/>
      <c r="E15" s="3" t="str">
        <f t="shared" si="0"/>
        <v/>
      </c>
      <c r="F15" s="3"/>
      <c r="G15" s="22" t="s">
        <v>29</v>
      </c>
      <c r="H15" s="2"/>
      <c r="I15" s="2"/>
      <c r="J15" s="2"/>
      <c r="K15" s="7"/>
    </row>
    <row r="16" spans="1:22" ht="22.15" customHeight="1" x14ac:dyDescent="0.25">
      <c r="A16" s="5"/>
      <c r="B16" s="24"/>
      <c r="C16" s="13" t="str">
        <f>IF($D$5="MMU-08","N/A","11")</f>
        <v>11</v>
      </c>
      <c r="D16" s="10"/>
      <c r="E16" s="3" t="str">
        <f t="shared" si="0"/>
        <v/>
      </c>
      <c r="F16" s="3"/>
      <c r="G16" s="3"/>
      <c r="H16" s="2"/>
      <c r="I16" s="2"/>
      <c r="J16" s="2"/>
      <c r="K16" s="7"/>
    </row>
    <row r="17" spans="1:11" ht="22.15" customHeight="1" x14ac:dyDescent="0.25">
      <c r="A17" s="5"/>
      <c r="B17" s="24"/>
      <c r="C17" s="13" t="str">
        <f>IF($D$5="MMU-08","N/A","12")</f>
        <v>12</v>
      </c>
      <c r="D17" s="10"/>
      <c r="E17" s="3" t="str">
        <f t="shared" si="0"/>
        <v/>
      </c>
      <c r="F17" s="3"/>
      <c r="G17" s="3"/>
      <c r="H17" s="2"/>
      <c r="I17" s="2"/>
      <c r="J17" s="2"/>
      <c r="K17" s="7"/>
    </row>
    <row r="18" spans="1:11" ht="22.15" customHeight="1" x14ac:dyDescent="0.25">
      <c r="A18" s="5"/>
      <c r="B18" s="24"/>
      <c r="C18" s="13" t="str">
        <f>IF($D$5="MMU-08","N/A","13")</f>
        <v>13</v>
      </c>
      <c r="D18" s="10"/>
      <c r="E18" s="3" t="str">
        <f t="shared" si="0"/>
        <v/>
      </c>
      <c r="F18" s="3"/>
      <c r="G18" s="3"/>
      <c r="H18" s="2"/>
      <c r="I18" s="2"/>
      <c r="J18" s="2"/>
      <c r="K18" s="7"/>
    </row>
    <row r="19" spans="1:11" ht="22.15" customHeight="1" x14ac:dyDescent="0.25">
      <c r="A19" s="5"/>
      <c r="B19" s="24"/>
      <c r="C19" s="13" t="str">
        <f>IF($D$5="MMU-08","N/A","14")</f>
        <v>14</v>
      </c>
      <c r="D19" s="10"/>
      <c r="E19" s="3" t="str">
        <f t="shared" si="0"/>
        <v/>
      </c>
      <c r="F19" s="3"/>
      <c r="G19" s="3"/>
      <c r="H19" s="2"/>
      <c r="I19" s="2"/>
      <c r="J19" s="2"/>
      <c r="K19" s="7"/>
    </row>
    <row r="20" spans="1:11" ht="22.15" customHeight="1" x14ac:dyDescent="0.25">
      <c r="A20" s="5"/>
      <c r="B20" s="24"/>
      <c r="C20" s="13" t="str">
        <f>IF($D$5="MMU-08","N/A","15")</f>
        <v>15</v>
      </c>
      <c r="D20" s="10"/>
      <c r="E20" s="3" t="str">
        <f t="shared" si="0"/>
        <v/>
      </c>
      <c r="F20" s="3"/>
      <c r="G20" s="3"/>
      <c r="H20" s="2"/>
      <c r="I20" s="2"/>
      <c r="J20" s="2"/>
      <c r="K20" s="7"/>
    </row>
    <row r="21" spans="1:11" ht="22.15" customHeight="1" x14ac:dyDescent="0.25">
      <c r="A21" s="5"/>
      <c r="B21" s="24"/>
      <c r="C21" s="13" t="str">
        <f>IF($D$5="MMU-08","N/A","16")</f>
        <v>16</v>
      </c>
      <c r="D21" s="10"/>
      <c r="E21" s="3" t="str">
        <f t="shared" si="0"/>
        <v/>
      </c>
      <c r="F21" s="3"/>
      <c r="G21" s="3"/>
      <c r="H21" s="2"/>
      <c r="I21" s="2"/>
      <c r="J21" s="2"/>
      <c r="K21" s="7"/>
    </row>
    <row r="22" spans="1:11" ht="22.15" customHeight="1" x14ac:dyDescent="0.25">
      <c r="A22" s="5"/>
      <c r="B22" s="24"/>
      <c r="C22" s="13" t="str">
        <f>IF($D$5="MMU-08","N/A",IF($D$5="MMU-16","N/A","17"))</f>
        <v>17</v>
      </c>
      <c r="D22" s="10"/>
      <c r="E22" s="3" t="str">
        <f t="shared" si="0"/>
        <v/>
      </c>
      <c r="F22" s="3"/>
      <c r="G22" s="3"/>
      <c r="H22" s="2"/>
      <c r="I22" s="2"/>
      <c r="J22" s="2"/>
      <c r="K22" s="7"/>
    </row>
    <row r="23" spans="1:11" ht="22.15" customHeight="1" x14ac:dyDescent="0.25">
      <c r="A23" s="5"/>
      <c r="B23" s="24"/>
      <c r="C23" s="13" t="str">
        <f>IF($D$5="MMU-08","N/A",IF($D$5="MMU-16","N/A","18"))</f>
        <v>18</v>
      </c>
      <c r="D23" s="10"/>
      <c r="E23" s="3" t="str">
        <f t="shared" si="0"/>
        <v/>
      </c>
      <c r="F23" s="3"/>
      <c r="G23" s="3"/>
      <c r="H23" s="2"/>
      <c r="I23" s="2"/>
      <c r="J23" s="2"/>
      <c r="K23" s="7"/>
    </row>
    <row r="24" spans="1:11" ht="22.15" customHeight="1" x14ac:dyDescent="0.25">
      <c r="A24" s="5"/>
      <c r="B24" s="24"/>
      <c r="C24" s="13" t="str">
        <f>IF($D$5="MMU-08","N/A",IF($D$5="MMU-16","N/A","19"))</f>
        <v>19</v>
      </c>
      <c r="D24" s="10"/>
      <c r="E24" s="3" t="str">
        <f t="shared" si="0"/>
        <v/>
      </c>
      <c r="F24" s="3"/>
      <c r="G24" s="3"/>
      <c r="H24" s="2"/>
      <c r="I24" s="2"/>
      <c r="J24" s="2"/>
      <c r="K24" s="7"/>
    </row>
    <row r="25" spans="1:11" ht="22.15" customHeight="1" x14ac:dyDescent="0.25">
      <c r="A25" s="5"/>
      <c r="B25" s="24"/>
      <c r="C25" s="13" t="str">
        <f>IF($D$5="MMU-08","N/A",IF($D$5="MMU-16","N/A","20"))</f>
        <v>20</v>
      </c>
      <c r="D25" s="10"/>
      <c r="E25" s="3" t="str">
        <f t="shared" si="0"/>
        <v/>
      </c>
      <c r="F25" s="3"/>
      <c r="G25" s="3"/>
      <c r="H25" s="2"/>
      <c r="I25" s="2"/>
      <c r="J25" s="2"/>
      <c r="K25" s="7"/>
    </row>
    <row r="26" spans="1:11" ht="22.15" customHeight="1" x14ac:dyDescent="0.25">
      <c r="A26" s="5"/>
      <c r="B26" s="24"/>
      <c r="C26" s="13" t="str">
        <f>IF($D$5="MMU-08","N/A",IF($D$5="MMU-16","N/A","21"))</f>
        <v>21</v>
      </c>
      <c r="D26" s="10"/>
      <c r="E26" s="3" t="str">
        <f t="shared" si="0"/>
        <v/>
      </c>
      <c r="F26" s="3"/>
      <c r="G26" s="3"/>
      <c r="H26" s="2"/>
      <c r="I26" s="2"/>
      <c r="J26" s="2"/>
      <c r="K26" s="7"/>
    </row>
    <row r="27" spans="1:11" ht="22.15" customHeight="1" x14ac:dyDescent="0.25">
      <c r="A27" s="5"/>
      <c r="B27" s="24"/>
      <c r="C27" s="13" t="str">
        <f>IF($D$5="MMU-08","N/A",IF($D$5="MMU-16","N/A","22"))</f>
        <v>22</v>
      </c>
      <c r="D27" s="10"/>
      <c r="E27" s="3" t="str">
        <f t="shared" si="0"/>
        <v/>
      </c>
      <c r="F27" s="3"/>
      <c r="G27" s="3"/>
      <c r="H27" s="2"/>
      <c r="I27" s="2"/>
      <c r="J27" s="2"/>
      <c r="K27" s="7"/>
    </row>
    <row r="28" spans="1:11" ht="22.15" customHeight="1" x14ac:dyDescent="0.25">
      <c r="A28" s="5"/>
      <c r="B28" s="24"/>
      <c r="C28" s="13" t="str">
        <f>IF($D$5="MMU-08","N/A",IF($D$5="MMU-16","N/A","23"))</f>
        <v>23</v>
      </c>
      <c r="D28" s="10"/>
      <c r="E28" s="3" t="str">
        <f t="shared" si="0"/>
        <v/>
      </c>
      <c r="F28" s="3"/>
      <c r="G28" s="3"/>
      <c r="H28" s="2"/>
      <c r="I28" s="2"/>
      <c r="J28" s="2"/>
      <c r="K28" s="7"/>
    </row>
    <row r="29" spans="1:11" ht="22.15" customHeight="1" x14ac:dyDescent="0.25">
      <c r="A29" s="5"/>
      <c r="B29" s="24"/>
      <c r="C29" s="13" t="str">
        <f>IF($D$5="MMU-08","N/A",IF($D$5="MMU-16","N/A","24"))</f>
        <v>24</v>
      </c>
      <c r="D29" s="10"/>
      <c r="E29" s="3" t="str">
        <f t="shared" si="0"/>
        <v/>
      </c>
      <c r="F29" s="3"/>
      <c r="G29" s="3"/>
      <c r="H29" s="2"/>
      <c r="I29" s="2"/>
      <c r="J29" s="2"/>
      <c r="K29" s="7"/>
    </row>
    <row r="30" spans="1:11" ht="22.15" customHeight="1" x14ac:dyDescent="0.25">
      <c r="A30" s="5"/>
      <c r="B30" s="24"/>
      <c r="C30" s="13"/>
      <c r="D30" s="10"/>
      <c r="E30" s="3" t="str">
        <f t="shared" si="0"/>
        <v/>
      </c>
      <c r="F30" s="3"/>
      <c r="G30" s="3"/>
      <c r="H30" s="2"/>
      <c r="I30" s="2"/>
      <c r="J30" s="2"/>
      <c r="K30" s="7"/>
    </row>
    <row r="31" spans="1:11" ht="29.45" customHeight="1" x14ac:dyDescent="0.25">
      <c r="A31" s="5"/>
      <c r="B31" s="25"/>
      <c r="C31" s="25"/>
      <c r="D31" s="15"/>
      <c r="E31" s="2"/>
      <c r="F31" s="2"/>
      <c r="G31" s="2"/>
      <c r="H31" s="2"/>
      <c r="I31" s="2"/>
      <c r="J31" s="2"/>
      <c r="K31" s="7"/>
    </row>
    <row r="32" spans="1:11" ht="39.6" customHeight="1" x14ac:dyDescent="0.25">
      <c r="A32" s="5"/>
      <c r="B32" s="23" t="s">
        <v>0</v>
      </c>
      <c r="C32" s="23"/>
      <c r="D32" s="11"/>
      <c r="E32" s="2"/>
      <c r="F32" s="2"/>
      <c r="G32" s="2"/>
      <c r="H32" s="2"/>
      <c r="I32" s="2"/>
      <c r="J32" s="2"/>
      <c r="K32" s="7"/>
    </row>
    <row r="33" spans="1:11" ht="39.6" customHeight="1" x14ac:dyDescent="0.25">
      <c r="A33" s="5"/>
      <c r="B33" s="23" t="s">
        <v>1</v>
      </c>
      <c r="C33" s="23"/>
      <c r="D33" s="11"/>
      <c r="E33" s="2"/>
      <c r="F33" s="2"/>
      <c r="G33" s="2"/>
      <c r="H33" s="2"/>
      <c r="I33" s="2"/>
      <c r="J33" s="2"/>
      <c r="K33" s="7"/>
    </row>
    <row r="34" spans="1:11" ht="39.6" customHeight="1" x14ac:dyDescent="0.25">
      <c r="A34" s="5"/>
      <c r="B34" s="23" t="s">
        <v>2</v>
      </c>
      <c r="C34" s="23"/>
      <c r="D34" s="11"/>
      <c r="E34" s="2"/>
      <c r="F34" s="2"/>
      <c r="G34" s="2"/>
      <c r="H34" s="2"/>
      <c r="I34" s="2"/>
      <c r="J34" s="2"/>
      <c r="K34" s="7"/>
    </row>
    <row r="35" spans="1:11" ht="39.6" customHeight="1" x14ac:dyDescent="0.25">
      <c r="A35" s="5"/>
      <c r="B35" s="23" t="s">
        <v>3</v>
      </c>
      <c r="C35" s="23"/>
      <c r="D35" s="11"/>
      <c r="E35" s="2"/>
      <c r="F35" s="2"/>
      <c r="G35" s="2"/>
      <c r="H35" s="2"/>
      <c r="I35" s="2"/>
      <c r="J35" s="2"/>
      <c r="K35" s="7"/>
    </row>
    <row r="36" spans="1:11" ht="12" customHeight="1" thickBot="1" x14ac:dyDescent="0.3">
      <c r="A36" s="8"/>
      <c r="B36" s="9"/>
      <c r="C36" s="4"/>
      <c r="D36" s="4"/>
      <c r="E36" s="4"/>
      <c r="F36" s="4"/>
      <c r="G36" s="4"/>
      <c r="H36" s="4"/>
      <c r="I36" s="4"/>
      <c r="J36" s="4"/>
      <c r="K36" s="21"/>
    </row>
  </sheetData>
  <mergeCells count="9">
    <mergeCell ref="B2:J2"/>
    <mergeCell ref="B32:C32"/>
    <mergeCell ref="B33:C33"/>
    <mergeCell ref="B34:C34"/>
    <mergeCell ref="B35:C35"/>
    <mergeCell ref="B6:B30"/>
    <mergeCell ref="B4:C4"/>
    <mergeCell ref="B5:C5"/>
    <mergeCell ref="B31:C31"/>
  </mergeCells>
  <dataValidations count="2">
    <dataValidation type="list" allowBlank="1" showInputMessage="1" showErrorMessage="1" sqref="D5" xr:uid="{50EBAD53-C6BB-4B35-9B5F-CE9DB6D4358F}">
      <formula1>$U$2:$U$4</formula1>
    </dataValidation>
    <dataValidation type="list" allowBlank="1" showInputMessage="1" showErrorMessage="1" sqref="D6:D30" xr:uid="{2FEA37E0-B37E-4CE8-9475-603AB4B53E32}">
      <formula1>$V$2:$V$13</formula1>
    </dataValidation>
  </dataValidations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4BD5BF15DFF4999123B295ECFE0C9" ma:contentTypeVersion="13" ma:contentTypeDescription="Create a new document." ma:contentTypeScope="" ma:versionID="dc457737c53cfccecb38f5623175cb08">
  <xsd:schema xmlns:xsd="http://www.w3.org/2001/XMLSchema" xmlns:xs="http://www.w3.org/2001/XMLSchema" xmlns:p="http://schemas.microsoft.com/office/2006/metadata/properties" xmlns:ns3="afbb661d-3012-4330-84d8-0a75658b86c1" xmlns:ns4="2e70ff75-0fb1-4151-b418-667d578453fb" targetNamespace="http://schemas.microsoft.com/office/2006/metadata/properties" ma:root="true" ma:fieldsID="1d42634d06ed1b01ef26ba93074ec457" ns3:_="" ns4:_="">
    <xsd:import namespace="afbb661d-3012-4330-84d8-0a75658b86c1"/>
    <xsd:import namespace="2e70ff75-0fb1-4151-b418-667d578453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b661d-3012-4330-84d8-0a75658b86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0ff75-0fb1-4151-b418-667d578453f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3B6B79-CF16-4F06-B568-9EC0DAD8408B}">
  <ds:schemaRefs>
    <ds:schemaRef ds:uri="http://purl.org/dc/terms/"/>
    <ds:schemaRef ds:uri="afbb661d-3012-4330-84d8-0a75658b86c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e70ff75-0fb1-4151-b418-667d578453f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FC1DEE-AB08-4204-BBE2-B1A7F1F97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bb661d-3012-4330-84d8-0a75658b86c1"/>
    <ds:schemaRef ds:uri="2e70ff75-0fb1-4151-b418-667d578453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223257-AD3B-4594-877C-765F42D8BB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Blanchard, Rick (Blanchard, Rick (MN73))</dc:creator>
  <cp:lastModifiedBy>Backes, Elizabeth</cp:lastModifiedBy>
  <cp:lastPrinted>2020-04-29T20:24:05Z</cp:lastPrinted>
  <dcterms:created xsi:type="dcterms:W3CDTF">2017-07-12T15:11:32Z</dcterms:created>
  <dcterms:modified xsi:type="dcterms:W3CDTF">2020-12-04T13:52:39Z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0x0101006094BD5BF15DFF4999123B295ECFE0C9</vt:lpwstr>
  </property>
  <property fmtid="{D5CDD505-2E9C-101B-9397-08002B2CF9AE}" pid="3" name="MSIP_Label_d546e5e1-5d42-4630-bacd-c69bfdcbd5e8_Enabled">
    <vt:lpwstr>true</vt:lpwstr>
  </property>
  <property fmtid="{D5CDD505-2E9C-101B-9397-08002B2CF9AE}" pid="4" name="MSIP_Label_d546e5e1-5d42-4630-bacd-c69bfdcbd5e8_SetDate">
    <vt:lpwstr>2020-12-04T13:52:33Z</vt:lpwstr>
  </property>
  <property fmtid="{D5CDD505-2E9C-101B-9397-08002B2CF9AE}" pid="5" name="MSIP_Label_d546e5e1-5d42-4630-bacd-c69bfdcbd5e8_Method">
    <vt:lpwstr>Standard</vt:lpwstr>
  </property>
  <property fmtid="{D5CDD505-2E9C-101B-9397-08002B2CF9AE}" pid="6" name="MSIP_Label_d546e5e1-5d42-4630-bacd-c69bfdcbd5e8_Name">
    <vt:lpwstr>d546e5e1-5d42-4630-bacd-c69bfdcbd5e8</vt:lpwstr>
  </property>
  <property fmtid="{D5CDD505-2E9C-101B-9397-08002B2CF9AE}" pid="7" name="MSIP_Label_d546e5e1-5d42-4630-bacd-c69bfdcbd5e8_SiteId">
    <vt:lpwstr>96ece526-9c7d-48b0-8daf-8b93c90a5d18</vt:lpwstr>
  </property>
  <property fmtid="{D5CDD505-2E9C-101B-9397-08002B2CF9AE}" pid="8" name="MSIP_Label_d546e5e1-5d42-4630-bacd-c69bfdcbd5e8_ActionId">
    <vt:lpwstr>78da45cd-2535-418b-87f3-a358a76ab3db</vt:lpwstr>
  </property>
  <property fmtid="{D5CDD505-2E9C-101B-9397-08002B2CF9AE}" pid="9" name="MSIP_Label_d546e5e1-5d42-4630-bacd-c69bfdcbd5e8_ContentBits">
    <vt:lpwstr>0</vt:lpwstr>
  </property>
  <property fmtid="{D5CDD505-2E9C-101B-9397-08002B2CF9AE}" pid="10" name="SmartTag">
    <vt:lpwstr>4</vt:lpwstr>
  </property>
</Properties>
</file>